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dsmol\OneDrive\Plocha\"/>
    </mc:Choice>
  </mc:AlternateContent>
  <xr:revisionPtr revIDLastSave="0" documentId="13_ncr:1_{E397ECA2-85E5-4632-8917-53B3D92BA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F2" i="2"/>
  <c r="F4" i="2" s="1"/>
  <c r="F5" i="2" s="1"/>
  <c r="E2" i="2"/>
  <c r="E4" i="2" s="1"/>
  <c r="E5" i="2" s="1"/>
  <c r="D2" i="2"/>
  <c r="D4" i="2" s="1"/>
  <c r="D5" i="2" s="1"/>
  <c r="C2" i="2"/>
  <c r="C4" i="2" s="1"/>
  <c r="C5" i="2" s="1"/>
  <c r="B3" i="2"/>
  <c r="B2" i="2"/>
  <c r="B9" i="2" l="1"/>
  <c r="B10" i="2" s="1"/>
  <c r="B4" i="2"/>
  <c r="B5" i="2" s="1"/>
</calcChain>
</file>

<file path=xl/sharedStrings.xml><?xml version="1.0" encoding="utf-8"?>
<sst xmlns="http://schemas.openxmlformats.org/spreadsheetml/2006/main" count="185" uniqueCount="132">
  <si>
    <t>Kód</t>
  </si>
  <si>
    <t>Název</t>
  </si>
  <si>
    <t>NAIL062</t>
  </si>
  <si>
    <t>Výroková a predikátová logika</t>
  </si>
  <si>
    <t>NAIL120</t>
  </si>
  <si>
    <t>Úvod do umělé inteligence</t>
  </si>
  <si>
    <t>NDBI025</t>
  </si>
  <si>
    <t>Databázové systémy</t>
  </si>
  <si>
    <t>NDMI002</t>
  </si>
  <si>
    <t>Diskrétní matematika</t>
  </si>
  <si>
    <t>NDMI011</t>
  </si>
  <si>
    <t>Kombinatorika a grafy 1</t>
  </si>
  <si>
    <t>NJAZ091</t>
  </si>
  <si>
    <t>Anglický jazyk - zkouška pro bakaláře</t>
  </si>
  <si>
    <t>NSZZ031</t>
  </si>
  <si>
    <t>NMAI054</t>
  </si>
  <si>
    <t>Matematická analýza 1</t>
  </si>
  <si>
    <t>NMAI055</t>
  </si>
  <si>
    <t>Matematická analýza 2</t>
  </si>
  <si>
    <t>NMAI057</t>
  </si>
  <si>
    <t>Lineární algebra 1</t>
  </si>
  <si>
    <t>NMAI058</t>
  </si>
  <si>
    <t>Lineární algebra 2</t>
  </si>
  <si>
    <t>NMAI059</t>
  </si>
  <si>
    <t>Pravděpodobnost a statistika 1</t>
  </si>
  <si>
    <t>Vypracování a konzultace bakalářské práce</t>
  </si>
  <si>
    <t>NPRG005</t>
  </si>
  <si>
    <t>Neprocedurální programování</t>
  </si>
  <si>
    <t>NPRG030</t>
  </si>
  <si>
    <t>Programování 1</t>
  </si>
  <si>
    <t>NPRG031</t>
  </si>
  <si>
    <t>Programování 2</t>
  </si>
  <si>
    <t>NPRG045</t>
  </si>
  <si>
    <t>Ročníkový projekt</t>
  </si>
  <si>
    <t>NPRG062</t>
  </si>
  <si>
    <t>Algoritmizace</t>
  </si>
  <si>
    <t>NSWI120</t>
  </si>
  <si>
    <t>Principy počítačů</t>
  </si>
  <si>
    <t>NSWI141</t>
  </si>
  <si>
    <t>Úvod do počítačových sítí</t>
  </si>
  <si>
    <t>NSWI170</t>
  </si>
  <si>
    <t>Počítačové systémy</t>
  </si>
  <si>
    <t>NSWI177</t>
  </si>
  <si>
    <t>Úvod do Linuxu</t>
  </si>
  <si>
    <t>NTIN060</t>
  </si>
  <si>
    <t>Algoritmy a datové struktury 1</t>
  </si>
  <si>
    <t>NTIN061</t>
  </si>
  <si>
    <t>Algoritmy a datové struktury 2</t>
  </si>
  <si>
    <t>NTIN071</t>
  </si>
  <si>
    <t>Automaty a gramatiky</t>
  </si>
  <si>
    <t>NAIL028</t>
  </si>
  <si>
    <t>Úvod do robotiky</t>
  </si>
  <si>
    <t>NAIL119</t>
  </si>
  <si>
    <t>Přírodou inspirované algoritmy</t>
  </si>
  <si>
    <t>NAIL121</t>
  </si>
  <si>
    <t>Seminář dobývání znalostí</t>
  </si>
  <si>
    <t>NDBI045</t>
  </si>
  <si>
    <t>Vyhledávání ve videu</t>
  </si>
  <si>
    <t>NDMI098</t>
  </si>
  <si>
    <t>Algoritmická teorie her</t>
  </si>
  <si>
    <t>NMAI073</t>
  </si>
  <si>
    <t>Pravděpodobnost a statistika 2</t>
  </si>
  <si>
    <t>NOPT046</t>
  </si>
  <si>
    <t>Diskrétní a spojitá optimalizace</t>
  </si>
  <si>
    <t>NPFL012</t>
  </si>
  <si>
    <t>Úvod do počítačové lingvistiky</t>
  </si>
  <si>
    <t>NPFL101</t>
  </si>
  <si>
    <t>Soutěžní strojový překlad</t>
  </si>
  <si>
    <t>NPFL123</t>
  </si>
  <si>
    <t>Dialogové systémy</t>
  </si>
  <si>
    <t>NPFL124</t>
  </si>
  <si>
    <t>Zpracování přirozeného jazyka</t>
  </si>
  <si>
    <t>NPFL125</t>
  </si>
  <si>
    <t>Základy jazykových technologií</t>
  </si>
  <si>
    <t>NPFL129</t>
  </si>
  <si>
    <t>Úvod do strojového učení v Pythonu</t>
  </si>
  <si>
    <t>NPGR002</t>
  </si>
  <si>
    <t>Digitální zpracování obrazu</t>
  </si>
  <si>
    <t>NPGR035</t>
  </si>
  <si>
    <t>Strojové učení v počítačovém vidění</t>
  </si>
  <si>
    <t>NPGR036</t>
  </si>
  <si>
    <t>Počítačové vidění</t>
  </si>
  <si>
    <t>NPGR038</t>
  </si>
  <si>
    <t>Základy vývoje počítačových her</t>
  </si>
  <si>
    <t>NPRG013</t>
  </si>
  <si>
    <t>Programování v jazyce Java</t>
  </si>
  <si>
    <t>NPRG021</t>
  </si>
  <si>
    <t>Pokročilé programování v jazyce Java</t>
  </si>
  <si>
    <t>NPRG035</t>
  </si>
  <si>
    <t>Programování v jazyce C#</t>
  </si>
  <si>
    <t>NPRG036</t>
  </si>
  <si>
    <t>Datové formáty</t>
  </si>
  <si>
    <t>NPRG037</t>
  </si>
  <si>
    <t>Programování mikrokontrolerů</t>
  </si>
  <si>
    <t>NPRG038</t>
  </si>
  <si>
    <t>Pokročilé programování v jazyce C#</t>
  </si>
  <si>
    <t>NPRG041</t>
  </si>
  <si>
    <t>Programování v C++</t>
  </si>
  <si>
    <t>NPRG042</t>
  </si>
  <si>
    <t>Programování v paralelním prostředí</t>
  </si>
  <si>
    <t>NPRG051</t>
  </si>
  <si>
    <t>Pokročilé programování v C++</t>
  </si>
  <si>
    <t>NTVY014</t>
  </si>
  <si>
    <t>Tělesná výchova I</t>
  </si>
  <si>
    <t>NTVY015</t>
  </si>
  <si>
    <t>Tělesná výchova II</t>
  </si>
  <si>
    <t>NTVY016</t>
  </si>
  <si>
    <t>Tělesná výchova III</t>
  </si>
  <si>
    <t>NTVY017</t>
  </si>
  <si>
    <t>Tělesná výchova IV</t>
  </si>
  <si>
    <t>NTVY018</t>
  </si>
  <si>
    <t>Letní výcvikový kurz</t>
  </si>
  <si>
    <t>NTVY019</t>
  </si>
  <si>
    <t>Zimní výcvikový kurz</t>
  </si>
  <si>
    <t>povinný</t>
  </si>
  <si>
    <t>telocvik</t>
  </si>
  <si>
    <t>pv1</t>
  </si>
  <si>
    <t>pv2</t>
  </si>
  <si>
    <t>pv3</t>
  </si>
  <si>
    <t>splněno</t>
  </si>
  <si>
    <t>kategorie</t>
  </si>
  <si>
    <t>#</t>
  </si>
  <si>
    <t>skupina 1</t>
  </si>
  <si>
    <t>skupina 2</t>
  </si>
  <si>
    <t>skupina 3</t>
  </si>
  <si>
    <t>tělocvik</t>
  </si>
  <si>
    <t>získané kredity</t>
  </si>
  <si>
    <t>min kredity</t>
  </si>
  <si>
    <t>chybí</t>
  </si>
  <si>
    <t>kredity</t>
  </si>
  <si>
    <t>kredity celkem</t>
  </si>
  <si>
    <t>volitelné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</si>
</sst>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ální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9B73FC-2D1A-4891-948A-3FB60D78A867}" name="Tabulka1" displayName="Tabulka1" ref="A1:E57" totalsRowShown="0" headerRowDxfId="20" dataDxfId="19">
  <autoFilter ref="A1:E57" xr:uid="{399B73FC-2D1A-4891-948A-3FB60D78A867}"/>
  <sortState xmlns:xlrd2="http://schemas.microsoft.com/office/spreadsheetml/2017/richdata2" ref="A2:E57">
    <sortCondition ref="A1:A57"/>
  </sortState>
  <tableColumns count="5">
    <tableColumn id="1" xr3:uid="{ED8B7DA0-E13E-4561-8AD6-474B8622EA38}" name="kategorie" dataDxfId="18"/>
    <tableColumn id="2" xr3:uid="{8614D6B3-A154-4A57-AB32-BBC272EF3824}" name="Kód" dataDxfId="17"/>
    <tableColumn id="3" xr3:uid="{A3C1DB27-3191-4B50-B60A-262C5E17BA74}" name="Název" dataDxfId="16"/>
    <tableColumn id="4" xr3:uid="{17082AD0-0947-4D87-BA92-BD5ECAC4CF12}" name="kredity" dataDxfId="15"/>
    <tableColumn id="5" xr3:uid="{011F7ADE-7578-4DB0-8F4C-A408B907AA4D}" name="splněn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3DE7CD-C51E-4AD9-90A9-EE261CF06D59}" name="Tabulka2" displayName="Tabulka2" ref="A1:F5" totalsRowShown="0" headerRowDxfId="13" dataDxfId="12">
  <autoFilter ref="A1:F5" xr:uid="{9B3DE7CD-C51E-4AD9-90A9-EE261CF06D59}"/>
  <tableColumns count="6">
    <tableColumn id="1" xr3:uid="{3DB136D8-9726-4EFA-B639-5F4FB67ABFEB}" name="#" dataDxfId="11"/>
    <tableColumn id="2" xr3:uid="{23D011D4-F83F-4149-A4B7-3C66DE40BACF}" name="povinný" dataDxfId="10"/>
    <tableColumn id="3" xr3:uid="{41362460-FF71-4C02-9B0B-7A180A6154DE}" name="skupina 1" dataDxfId="9"/>
    <tableColumn id="4" xr3:uid="{F280CB05-1497-44AF-89BD-58DA476D87CE}" name="skupina 2" dataDxfId="8"/>
    <tableColumn id="5" xr3:uid="{1B009B39-B327-4083-90C9-25ECAFE1B5CC}" name="skupina 3" dataDxfId="7"/>
    <tableColumn id="8" xr3:uid="{D5BB31BE-9C6E-41C2-AC84-61869C9B5360}" name="tělocvik" data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Times New Roman"/>
        <a:font script="Hang" typeface="Times New Roman"/>
        <a:font script="Hans" typeface="Times New Roman"/>
        <a:font script="Hant" typeface="Times New Roman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Arial"/>
        <a:font script="Hang" typeface="Arial"/>
        <a:font script="Hans" typeface="Arial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workbookViewId="0">
      <selection activeCell="E56" sqref="E56"/>
    </sheetView>
  </sheetViews>
  <sheetFormatPr defaultRowHeight="15" x14ac:dyDescent="0.25"/>
  <cols>
    <col min="1" max="1" width="15.28515625" bestFit="1" customWidth="1"/>
    <col min="2" max="2" width="13.140625" bestFit="1" customWidth="1"/>
    <col min="3" max="3" width="55" bestFit="1" customWidth="1"/>
    <col min="4" max="4" width="22.7109375" bestFit="1" customWidth="1"/>
    <col min="5" max="5" width="13.7109375" bestFit="1" customWidth="1"/>
  </cols>
  <sheetData>
    <row r="1" spans="1:5" ht="18.75" x14ac:dyDescent="0.3">
      <c r="A1" s="2" t="s">
        <v>120</v>
      </c>
      <c r="B1" s="2" t="s">
        <v>0</v>
      </c>
      <c r="C1" s="2" t="s">
        <v>1</v>
      </c>
      <c r="D1" s="2" t="s">
        <v>129</v>
      </c>
      <c r="E1" s="2" t="s">
        <v>119</v>
      </c>
    </row>
    <row r="2" spans="1:5" ht="18.75" x14ac:dyDescent="0.3">
      <c r="A2" s="2" t="s">
        <v>114</v>
      </c>
      <c r="B2" s="2" t="s">
        <v>2</v>
      </c>
      <c r="C2" s="2" t="s">
        <v>3</v>
      </c>
      <c r="D2" s="2">
        <v>5</v>
      </c>
      <c r="E2" s="3" t="b">
        <v>0</v>
      </c>
    </row>
    <row r="3" spans="1:5" ht="18.75" x14ac:dyDescent="0.3">
      <c r="A3" s="2" t="s">
        <v>114</v>
      </c>
      <c r="B3" s="2" t="s">
        <v>4</v>
      </c>
      <c r="C3" s="2" t="s">
        <v>5</v>
      </c>
      <c r="D3" s="2">
        <v>5</v>
      </c>
      <c r="E3" s="3" t="b">
        <v>0</v>
      </c>
    </row>
    <row r="4" spans="1:5" ht="18.75" x14ac:dyDescent="0.3">
      <c r="A4" s="2" t="s">
        <v>114</v>
      </c>
      <c r="B4" s="2" t="s">
        <v>6</v>
      </c>
      <c r="C4" s="2" t="s">
        <v>7</v>
      </c>
      <c r="D4" s="2">
        <v>5</v>
      </c>
      <c r="E4" s="3" t="b">
        <v>0</v>
      </c>
    </row>
    <row r="5" spans="1:5" ht="18.75" x14ac:dyDescent="0.3">
      <c r="A5" s="2" t="s">
        <v>114</v>
      </c>
      <c r="B5" s="2" t="s">
        <v>8</v>
      </c>
      <c r="C5" s="2" t="s">
        <v>9</v>
      </c>
      <c r="D5" s="2">
        <v>5</v>
      </c>
      <c r="E5" s="3" t="b">
        <v>0</v>
      </c>
    </row>
    <row r="6" spans="1:5" ht="18.75" x14ac:dyDescent="0.3">
      <c r="A6" s="2" t="s">
        <v>114</v>
      </c>
      <c r="B6" s="2" t="s">
        <v>10</v>
      </c>
      <c r="C6" s="2" t="s">
        <v>11</v>
      </c>
      <c r="D6" s="2">
        <v>5</v>
      </c>
      <c r="E6" s="3" t="b">
        <v>0</v>
      </c>
    </row>
    <row r="7" spans="1:5" ht="18.75" x14ac:dyDescent="0.3">
      <c r="A7" s="2" t="s">
        <v>114</v>
      </c>
      <c r="B7" s="2" t="s">
        <v>12</v>
      </c>
      <c r="C7" s="2" t="s">
        <v>13</v>
      </c>
      <c r="D7" s="2">
        <v>1</v>
      </c>
      <c r="E7" s="3" t="b">
        <v>0</v>
      </c>
    </row>
    <row r="8" spans="1:5" ht="18.75" x14ac:dyDescent="0.3">
      <c r="A8" s="2" t="s">
        <v>114</v>
      </c>
      <c r="B8" s="2" t="s">
        <v>15</v>
      </c>
      <c r="C8" s="2" t="s">
        <v>16</v>
      </c>
      <c r="D8" s="2">
        <v>5</v>
      </c>
      <c r="E8" s="3" t="b">
        <v>0</v>
      </c>
    </row>
    <row r="9" spans="1:5" ht="18.75" x14ac:dyDescent="0.3">
      <c r="A9" s="2" t="s">
        <v>114</v>
      </c>
      <c r="B9" s="2" t="s">
        <v>17</v>
      </c>
      <c r="C9" s="2" t="s">
        <v>18</v>
      </c>
      <c r="D9" s="2">
        <v>5</v>
      </c>
      <c r="E9" s="3" t="b">
        <v>0</v>
      </c>
    </row>
    <row r="10" spans="1:5" ht="18.75" x14ac:dyDescent="0.3">
      <c r="A10" s="2" t="s">
        <v>114</v>
      </c>
      <c r="B10" s="2" t="s">
        <v>19</v>
      </c>
      <c r="C10" s="2" t="s">
        <v>20</v>
      </c>
      <c r="D10" s="2">
        <v>5</v>
      </c>
      <c r="E10" s="3" t="b">
        <v>0</v>
      </c>
    </row>
    <row r="11" spans="1:5" ht="18.75" x14ac:dyDescent="0.3">
      <c r="A11" s="2" t="s">
        <v>114</v>
      </c>
      <c r="B11" s="2" t="s">
        <v>21</v>
      </c>
      <c r="C11" s="2" t="s">
        <v>22</v>
      </c>
      <c r="D11" s="2">
        <v>5</v>
      </c>
      <c r="E11" s="3" t="b">
        <v>0</v>
      </c>
    </row>
    <row r="12" spans="1:5" ht="18.75" x14ac:dyDescent="0.3">
      <c r="A12" s="2" t="s">
        <v>114</v>
      </c>
      <c r="B12" s="2" t="s">
        <v>23</v>
      </c>
      <c r="C12" s="2" t="s">
        <v>24</v>
      </c>
      <c r="D12" s="2">
        <v>5</v>
      </c>
      <c r="E12" s="3" t="b">
        <v>0</v>
      </c>
    </row>
    <row r="13" spans="1:5" ht="18.75" x14ac:dyDescent="0.3">
      <c r="A13" s="2" t="s">
        <v>114</v>
      </c>
      <c r="B13" s="2" t="s">
        <v>26</v>
      </c>
      <c r="C13" s="2" t="s">
        <v>27</v>
      </c>
      <c r="D13" s="2">
        <v>5</v>
      </c>
      <c r="E13" s="3" t="b">
        <v>0</v>
      </c>
    </row>
    <row r="14" spans="1:5" ht="18.75" x14ac:dyDescent="0.3">
      <c r="A14" s="2" t="s">
        <v>114</v>
      </c>
      <c r="B14" s="2" t="s">
        <v>28</v>
      </c>
      <c r="C14" s="2" t="s">
        <v>29</v>
      </c>
      <c r="D14" s="2">
        <v>5</v>
      </c>
      <c r="E14" s="3" t="b">
        <v>0</v>
      </c>
    </row>
    <row r="15" spans="1:5" ht="18.75" x14ac:dyDescent="0.3">
      <c r="A15" s="2" t="s">
        <v>114</v>
      </c>
      <c r="B15" s="2" t="s">
        <v>30</v>
      </c>
      <c r="C15" s="2" t="s">
        <v>31</v>
      </c>
      <c r="D15" s="2">
        <v>5</v>
      </c>
      <c r="E15" s="3" t="b">
        <v>0</v>
      </c>
    </row>
    <row r="16" spans="1:5" ht="18.75" x14ac:dyDescent="0.3">
      <c r="A16" s="2" t="s">
        <v>114</v>
      </c>
      <c r="B16" s="2" t="s">
        <v>32</v>
      </c>
      <c r="C16" s="2" t="s">
        <v>33</v>
      </c>
      <c r="D16" s="2">
        <v>4</v>
      </c>
      <c r="E16" s="3" t="b">
        <v>0</v>
      </c>
    </row>
    <row r="17" spans="1:5" ht="18.75" x14ac:dyDescent="0.3">
      <c r="A17" s="2" t="s">
        <v>114</v>
      </c>
      <c r="B17" s="2" t="s">
        <v>34</v>
      </c>
      <c r="C17" s="2" t="s">
        <v>35</v>
      </c>
      <c r="D17" s="2">
        <v>4</v>
      </c>
      <c r="E17" s="3" t="b">
        <v>0</v>
      </c>
    </row>
    <row r="18" spans="1:5" ht="18.75" x14ac:dyDescent="0.3">
      <c r="A18" s="2" t="s">
        <v>114</v>
      </c>
      <c r="B18" s="2" t="s">
        <v>36</v>
      </c>
      <c r="C18" s="2" t="s">
        <v>37</v>
      </c>
      <c r="D18" s="2">
        <v>3</v>
      </c>
      <c r="E18" s="3" t="b">
        <v>0</v>
      </c>
    </row>
    <row r="19" spans="1:5" ht="18.75" x14ac:dyDescent="0.3">
      <c r="A19" s="2" t="s">
        <v>114</v>
      </c>
      <c r="B19" s="2" t="s">
        <v>38</v>
      </c>
      <c r="C19" s="2" t="s">
        <v>39</v>
      </c>
      <c r="D19" s="2">
        <v>3</v>
      </c>
      <c r="E19" s="3" t="b">
        <v>0</v>
      </c>
    </row>
    <row r="20" spans="1:5" ht="18.75" x14ac:dyDescent="0.3">
      <c r="A20" s="2" t="s">
        <v>114</v>
      </c>
      <c r="B20" s="2" t="s">
        <v>40</v>
      </c>
      <c r="C20" s="2" t="s">
        <v>41</v>
      </c>
      <c r="D20" s="2">
        <v>5</v>
      </c>
      <c r="E20" s="3" t="b">
        <v>0</v>
      </c>
    </row>
    <row r="21" spans="1:5" ht="18.75" x14ac:dyDescent="0.3">
      <c r="A21" s="2" t="s">
        <v>114</v>
      </c>
      <c r="B21" s="2" t="s">
        <v>42</v>
      </c>
      <c r="C21" s="2" t="s">
        <v>43</v>
      </c>
      <c r="D21" s="2">
        <v>4</v>
      </c>
      <c r="E21" s="3" t="b">
        <v>0</v>
      </c>
    </row>
    <row r="22" spans="1:5" ht="18.75" x14ac:dyDescent="0.3">
      <c r="A22" s="2" t="s">
        <v>114</v>
      </c>
      <c r="B22" s="2" t="s">
        <v>14</v>
      </c>
      <c r="C22" s="2" t="s">
        <v>25</v>
      </c>
      <c r="D22" s="2">
        <v>6</v>
      </c>
      <c r="E22" s="3" t="b">
        <v>0</v>
      </c>
    </row>
    <row r="23" spans="1:5" ht="18.75" x14ac:dyDescent="0.3">
      <c r="A23" s="2" t="s">
        <v>114</v>
      </c>
      <c r="B23" s="2" t="s">
        <v>44</v>
      </c>
      <c r="C23" s="2" t="s">
        <v>45</v>
      </c>
      <c r="D23" s="2">
        <v>5</v>
      </c>
      <c r="E23" s="3" t="b">
        <v>0</v>
      </c>
    </row>
    <row r="24" spans="1:5" ht="18.75" x14ac:dyDescent="0.3">
      <c r="A24" s="2" t="s">
        <v>114</v>
      </c>
      <c r="B24" s="2" t="s">
        <v>46</v>
      </c>
      <c r="C24" s="2" t="s">
        <v>47</v>
      </c>
      <c r="D24" s="2">
        <v>5</v>
      </c>
      <c r="E24" s="3" t="b">
        <v>0</v>
      </c>
    </row>
    <row r="25" spans="1:5" ht="18.75" x14ac:dyDescent="0.3">
      <c r="A25" s="2" t="s">
        <v>114</v>
      </c>
      <c r="B25" s="2" t="s">
        <v>48</v>
      </c>
      <c r="C25" s="2" t="s">
        <v>49</v>
      </c>
      <c r="D25" s="2">
        <v>5</v>
      </c>
      <c r="E25" s="3" t="b">
        <v>0</v>
      </c>
    </row>
    <row r="26" spans="1:5" ht="18.75" x14ac:dyDescent="0.3">
      <c r="A26" s="2" t="s">
        <v>116</v>
      </c>
      <c r="B26" s="2" t="s">
        <v>50</v>
      </c>
      <c r="C26" s="2" t="s">
        <v>51</v>
      </c>
      <c r="D26" s="2">
        <v>5</v>
      </c>
      <c r="E26" s="3" t="b">
        <v>0</v>
      </c>
    </row>
    <row r="27" spans="1:5" ht="18.75" x14ac:dyDescent="0.3">
      <c r="A27" s="2" t="s">
        <v>116</v>
      </c>
      <c r="B27" s="2" t="s">
        <v>52</v>
      </c>
      <c r="C27" s="2" t="s">
        <v>53</v>
      </c>
      <c r="D27" s="2">
        <v>5</v>
      </c>
      <c r="E27" s="3" t="b">
        <v>0</v>
      </c>
    </row>
    <row r="28" spans="1:5" ht="18.75" x14ac:dyDescent="0.3">
      <c r="A28" s="2" t="s">
        <v>116</v>
      </c>
      <c r="B28" s="2" t="s">
        <v>54</v>
      </c>
      <c r="C28" s="2" t="s">
        <v>55</v>
      </c>
      <c r="D28" s="2">
        <v>4</v>
      </c>
      <c r="E28" s="3" t="b">
        <v>0</v>
      </c>
    </row>
    <row r="29" spans="1:5" ht="18.75" x14ac:dyDescent="0.3">
      <c r="A29" s="2" t="s">
        <v>116</v>
      </c>
      <c r="B29" s="2" t="s">
        <v>58</v>
      </c>
      <c r="C29" s="2" t="s">
        <v>59</v>
      </c>
      <c r="D29" s="2">
        <v>5</v>
      </c>
      <c r="E29" s="3" t="b">
        <v>0</v>
      </c>
    </row>
    <row r="30" spans="1:5" ht="18.75" x14ac:dyDescent="0.3">
      <c r="A30" s="2" t="s">
        <v>116</v>
      </c>
      <c r="B30" s="2" t="s">
        <v>64</v>
      </c>
      <c r="C30" s="2" t="s">
        <v>65</v>
      </c>
      <c r="D30" s="2">
        <v>3</v>
      </c>
      <c r="E30" s="3" t="b">
        <v>0</v>
      </c>
    </row>
    <row r="31" spans="1:5" ht="18.75" x14ac:dyDescent="0.3">
      <c r="A31" s="2" t="s">
        <v>116</v>
      </c>
      <c r="B31" s="2" t="s">
        <v>66</v>
      </c>
      <c r="C31" s="2" t="s">
        <v>67</v>
      </c>
      <c r="D31" s="2">
        <v>3</v>
      </c>
      <c r="E31" s="3" t="b">
        <v>0</v>
      </c>
    </row>
    <row r="32" spans="1:5" ht="18.75" x14ac:dyDescent="0.3">
      <c r="A32" s="2" t="s">
        <v>116</v>
      </c>
      <c r="B32" s="2" t="s">
        <v>68</v>
      </c>
      <c r="C32" s="2" t="s">
        <v>69</v>
      </c>
      <c r="D32" s="2">
        <v>5</v>
      </c>
      <c r="E32" s="3" t="b">
        <v>0</v>
      </c>
    </row>
    <row r="33" spans="1:5" ht="18.75" x14ac:dyDescent="0.3">
      <c r="A33" s="2" t="s">
        <v>116</v>
      </c>
      <c r="B33" s="2" t="s">
        <v>70</v>
      </c>
      <c r="C33" s="2" t="s">
        <v>71</v>
      </c>
      <c r="D33" s="2">
        <v>4</v>
      </c>
      <c r="E33" s="3" t="b">
        <v>0</v>
      </c>
    </row>
    <row r="34" spans="1:5" ht="18.75" x14ac:dyDescent="0.3">
      <c r="A34" s="2" t="s">
        <v>116</v>
      </c>
      <c r="B34" s="2" t="s">
        <v>72</v>
      </c>
      <c r="C34" s="2" t="s">
        <v>73</v>
      </c>
      <c r="D34" s="2">
        <v>3</v>
      </c>
      <c r="E34" s="3" t="b">
        <v>0</v>
      </c>
    </row>
    <row r="35" spans="1:5" ht="18.75" x14ac:dyDescent="0.3">
      <c r="A35" s="2" t="s">
        <v>116</v>
      </c>
      <c r="B35" s="2" t="s">
        <v>74</v>
      </c>
      <c r="C35" s="2" t="s">
        <v>75</v>
      </c>
      <c r="D35" s="2">
        <v>5</v>
      </c>
      <c r="E35" s="3" t="b">
        <v>0</v>
      </c>
    </row>
    <row r="36" spans="1:5" ht="18.75" x14ac:dyDescent="0.3">
      <c r="A36" s="2" t="s">
        <v>116</v>
      </c>
      <c r="B36" s="2" t="s">
        <v>76</v>
      </c>
      <c r="C36" s="2" t="s">
        <v>77</v>
      </c>
      <c r="D36" s="2">
        <v>4</v>
      </c>
      <c r="E36" s="3" t="b">
        <v>0</v>
      </c>
    </row>
    <row r="37" spans="1:5" ht="18.75" x14ac:dyDescent="0.3">
      <c r="A37" s="2" t="s">
        <v>116</v>
      </c>
      <c r="B37" s="2" t="s">
        <v>78</v>
      </c>
      <c r="C37" s="2" t="s">
        <v>79</v>
      </c>
      <c r="D37" s="2">
        <v>5</v>
      </c>
      <c r="E37" s="3" t="b">
        <v>0</v>
      </c>
    </row>
    <row r="38" spans="1:5" ht="18.75" x14ac:dyDescent="0.3">
      <c r="A38" s="2" t="s">
        <v>116</v>
      </c>
      <c r="B38" s="2" t="s">
        <v>80</v>
      </c>
      <c r="C38" s="2" t="s">
        <v>81</v>
      </c>
      <c r="D38" s="2">
        <v>5</v>
      </c>
      <c r="E38" s="3" t="b">
        <v>0</v>
      </c>
    </row>
    <row r="39" spans="1:5" ht="18.75" x14ac:dyDescent="0.3">
      <c r="A39" s="2" t="s">
        <v>117</v>
      </c>
      <c r="B39" s="2" t="s">
        <v>84</v>
      </c>
      <c r="C39" s="2" t="s">
        <v>85</v>
      </c>
      <c r="D39" s="2">
        <v>5</v>
      </c>
      <c r="E39" s="3" t="b">
        <v>0</v>
      </c>
    </row>
    <row r="40" spans="1:5" ht="18.75" x14ac:dyDescent="0.3">
      <c r="A40" s="2" t="s">
        <v>117</v>
      </c>
      <c r="B40" s="2" t="s">
        <v>88</v>
      </c>
      <c r="C40" s="2" t="s">
        <v>89</v>
      </c>
      <c r="D40" s="2">
        <v>5</v>
      </c>
      <c r="E40" s="3" t="b">
        <v>0</v>
      </c>
    </row>
    <row r="41" spans="1:5" ht="18.75" x14ac:dyDescent="0.3">
      <c r="A41" s="2" t="s">
        <v>117</v>
      </c>
      <c r="B41" s="2" t="s">
        <v>96</v>
      </c>
      <c r="C41" s="2" t="s">
        <v>97</v>
      </c>
      <c r="D41" s="2">
        <v>5</v>
      </c>
      <c r="E41" s="3" t="b">
        <v>0</v>
      </c>
    </row>
    <row r="42" spans="1:5" ht="18.75" x14ac:dyDescent="0.3">
      <c r="A42" s="2" t="s">
        <v>118</v>
      </c>
      <c r="B42" s="2" t="s">
        <v>56</v>
      </c>
      <c r="C42" s="2" t="s">
        <v>57</v>
      </c>
      <c r="D42" s="2">
        <v>5</v>
      </c>
      <c r="E42" s="3" t="b">
        <v>0</v>
      </c>
    </row>
    <row r="43" spans="1:5" ht="18.75" x14ac:dyDescent="0.3">
      <c r="A43" s="2" t="s">
        <v>118</v>
      </c>
      <c r="B43" s="2" t="s">
        <v>60</v>
      </c>
      <c r="C43" s="2" t="s">
        <v>61</v>
      </c>
      <c r="D43" s="2">
        <v>5</v>
      </c>
      <c r="E43" s="3" t="b">
        <v>0</v>
      </c>
    </row>
    <row r="44" spans="1:5" ht="18.75" x14ac:dyDescent="0.3">
      <c r="A44" s="2" t="s">
        <v>118</v>
      </c>
      <c r="B44" s="2" t="s">
        <v>62</v>
      </c>
      <c r="C44" s="2" t="s">
        <v>63</v>
      </c>
      <c r="D44" s="2">
        <v>5</v>
      </c>
      <c r="E44" s="3" t="b">
        <v>0</v>
      </c>
    </row>
    <row r="45" spans="1:5" ht="18.75" x14ac:dyDescent="0.3">
      <c r="A45" s="2" t="s">
        <v>118</v>
      </c>
      <c r="B45" s="2" t="s">
        <v>82</v>
      </c>
      <c r="C45" s="2" t="s">
        <v>83</v>
      </c>
      <c r="D45" s="2">
        <v>5</v>
      </c>
      <c r="E45" s="3" t="b">
        <v>0</v>
      </c>
    </row>
    <row r="46" spans="1:5" ht="18.75" x14ac:dyDescent="0.3">
      <c r="A46" s="2" t="s">
        <v>118</v>
      </c>
      <c r="B46" s="2" t="s">
        <v>86</v>
      </c>
      <c r="C46" s="2" t="s">
        <v>87</v>
      </c>
      <c r="D46" s="2">
        <v>5</v>
      </c>
      <c r="E46" s="3" t="b">
        <v>0</v>
      </c>
    </row>
    <row r="47" spans="1:5" ht="18.75" x14ac:dyDescent="0.3">
      <c r="A47" s="2" t="s">
        <v>118</v>
      </c>
      <c r="B47" s="2" t="s">
        <v>90</v>
      </c>
      <c r="C47" s="2" t="s">
        <v>91</v>
      </c>
      <c r="D47" s="2">
        <v>5</v>
      </c>
      <c r="E47" s="3" t="b">
        <v>0</v>
      </c>
    </row>
    <row r="48" spans="1:5" ht="18.75" x14ac:dyDescent="0.3">
      <c r="A48" s="2" t="s">
        <v>118</v>
      </c>
      <c r="B48" s="2" t="s">
        <v>92</v>
      </c>
      <c r="C48" s="2" t="s">
        <v>93</v>
      </c>
      <c r="D48" s="2">
        <v>5</v>
      </c>
      <c r="E48" s="3" t="b">
        <v>0</v>
      </c>
    </row>
    <row r="49" spans="1:5" ht="18.75" x14ac:dyDescent="0.3">
      <c r="A49" s="2" t="s">
        <v>118</v>
      </c>
      <c r="B49" s="2" t="s">
        <v>94</v>
      </c>
      <c r="C49" s="2" t="s">
        <v>95</v>
      </c>
      <c r="D49" s="2">
        <v>5</v>
      </c>
      <c r="E49" s="3" t="b">
        <v>0</v>
      </c>
    </row>
    <row r="50" spans="1:5" ht="18.75" x14ac:dyDescent="0.3">
      <c r="A50" s="2" t="s">
        <v>118</v>
      </c>
      <c r="B50" s="2" t="s">
        <v>98</v>
      </c>
      <c r="C50" s="2" t="s">
        <v>99</v>
      </c>
      <c r="D50" s="2">
        <v>6</v>
      </c>
      <c r="E50" s="3" t="b">
        <v>0</v>
      </c>
    </row>
    <row r="51" spans="1:5" ht="18.75" x14ac:dyDescent="0.3">
      <c r="A51" s="2" t="s">
        <v>118</v>
      </c>
      <c r="B51" s="2" t="s">
        <v>100</v>
      </c>
      <c r="C51" s="2" t="s">
        <v>101</v>
      </c>
      <c r="D51" s="2">
        <v>5</v>
      </c>
      <c r="E51" s="3" t="b">
        <v>0</v>
      </c>
    </row>
    <row r="52" spans="1:5" ht="18.75" x14ac:dyDescent="0.3">
      <c r="A52" s="2" t="s">
        <v>115</v>
      </c>
      <c r="B52" s="2" t="s">
        <v>102</v>
      </c>
      <c r="C52" s="2" t="s">
        <v>103</v>
      </c>
      <c r="D52" s="2">
        <v>1</v>
      </c>
      <c r="E52" s="3" t="b">
        <v>0</v>
      </c>
    </row>
    <row r="53" spans="1:5" ht="18.75" x14ac:dyDescent="0.3">
      <c r="A53" s="2" t="s">
        <v>115</v>
      </c>
      <c r="B53" s="2" t="s">
        <v>104</v>
      </c>
      <c r="C53" s="2" t="s">
        <v>105</v>
      </c>
      <c r="D53" s="2">
        <v>1</v>
      </c>
      <c r="E53" s="3" t="b">
        <v>0</v>
      </c>
    </row>
    <row r="54" spans="1:5" ht="18.75" x14ac:dyDescent="0.3">
      <c r="A54" s="2" t="s">
        <v>115</v>
      </c>
      <c r="B54" s="2" t="s">
        <v>106</v>
      </c>
      <c r="C54" s="2" t="s">
        <v>107</v>
      </c>
      <c r="D54" s="2">
        <v>1</v>
      </c>
      <c r="E54" s="3" t="b">
        <v>0</v>
      </c>
    </row>
    <row r="55" spans="1:5" ht="18.75" x14ac:dyDescent="0.3">
      <c r="A55" s="2" t="s">
        <v>115</v>
      </c>
      <c r="B55" s="2" t="s">
        <v>108</v>
      </c>
      <c r="C55" s="2" t="s">
        <v>109</v>
      </c>
      <c r="D55" s="2">
        <v>1</v>
      </c>
      <c r="E55" s="3" t="b">
        <v>0</v>
      </c>
    </row>
    <row r="56" spans="1:5" ht="18.75" x14ac:dyDescent="0.3">
      <c r="A56" s="2" t="s">
        <v>115</v>
      </c>
      <c r="B56" s="2" t="s">
        <v>110</v>
      </c>
      <c r="C56" s="2" t="s">
        <v>111</v>
      </c>
      <c r="D56" s="2">
        <v>1</v>
      </c>
      <c r="E56" s="3" t="b">
        <v>0</v>
      </c>
    </row>
    <row r="57" spans="1:5" ht="18.75" x14ac:dyDescent="0.3">
      <c r="A57" s="2" t="s">
        <v>115</v>
      </c>
      <c r="B57" s="2" t="s">
        <v>112</v>
      </c>
      <c r="C57" s="2" t="s">
        <v>113</v>
      </c>
      <c r="D57" s="2">
        <v>1</v>
      </c>
      <c r="E57" s="3" t="b">
        <v>0</v>
      </c>
    </row>
    <row r="58" spans="1:5" ht="21" x14ac:dyDescent="0.35">
      <c r="A58" s="1"/>
      <c r="B58" s="1"/>
      <c r="C58" s="1"/>
      <c r="D58" s="1"/>
      <c r="E58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3B89-58E8-4E8E-9081-DB71A848D923}">
  <dimension ref="A1:F10"/>
  <sheetViews>
    <sheetView workbookViewId="0">
      <selection activeCell="B9" sqref="B9"/>
    </sheetView>
  </sheetViews>
  <sheetFormatPr defaultRowHeight="15" x14ac:dyDescent="0.25"/>
  <cols>
    <col min="1" max="1" width="18" bestFit="1" customWidth="1"/>
    <col min="2" max="2" width="12.5703125" bestFit="1" customWidth="1"/>
    <col min="3" max="5" width="14.28515625" bestFit="1" customWidth="1"/>
    <col min="6" max="6" width="12.5703125" bestFit="1" customWidth="1"/>
  </cols>
  <sheetData>
    <row r="1" spans="1:6" ht="18.75" x14ac:dyDescent="0.3">
      <c r="A1" s="5" t="s">
        <v>121</v>
      </c>
      <c r="B1" s="5" t="s">
        <v>114</v>
      </c>
      <c r="C1" s="5" t="s">
        <v>122</v>
      </c>
      <c r="D1" s="5" t="s">
        <v>123</v>
      </c>
      <c r="E1" s="5" t="s">
        <v>124</v>
      </c>
      <c r="F1" s="5" t="s">
        <v>125</v>
      </c>
    </row>
    <row r="2" spans="1:6" ht="18.75" x14ac:dyDescent="0.3">
      <c r="A2" s="4" t="s">
        <v>126</v>
      </c>
      <c r="B2" s="4">
        <f>SUMIFS(Tabulka1[kredity],Tabulka1[kategorie],"povinný",Tabulka1[splněno], "PRAVDA")</f>
        <v>0</v>
      </c>
      <c r="C2" s="4">
        <f>SUMIFS(Tabulka1[kredity],Tabulka1[kategorie],"pv1",Tabulka1[splněno], "PRAVDA")</f>
        <v>0</v>
      </c>
      <c r="D2" s="4">
        <f>SUMIFS(Tabulka1[kredity],Tabulka1[kategorie],"pv2",Tabulka1[splněno], "PRAVDA")</f>
        <v>0</v>
      </c>
      <c r="E2" s="4">
        <f>SUMIFS(Tabulka1[kredity],Tabulka1[kategorie],"pv3",Tabulka1[splněno], "PRAVDA")</f>
        <v>0</v>
      </c>
      <c r="F2" s="4">
        <f>SUMIFS(Tabulka1[kredity],Tabulka1[kategorie],"telocvik",Tabulka1[splněno], "PRAVDA")</f>
        <v>0</v>
      </c>
    </row>
    <row r="3" spans="1:6" ht="18.75" x14ac:dyDescent="0.3">
      <c r="A3" s="4" t="s">
        <v>127</v>
      </c>
      <c r="B3" s="4">
        <f>SUMIFS(Tabulka1[kredity],Tabulka1[kategorie],"povinný")</f>
        <v>110</v>
      </c>
      <c r="C3" s="4">
        <v>25</v>
      </c>
      <c r="D3" s="4">
        <v>10</v>
      </c>
      <c r="E3" s="4">
        <v>10</v>
      </c>
      <c r="F3" s="4">
        <v>4</v>
      </c>
    </row>
    <row r="4" spans="1:6" ht="18.75" x14ac:dyDescent="0.3">
      <c r="A4" s="4" t="s">
        <v>128</v>
      </c>
      <c r="B4" s="4">
        <f>B3-B2</f>
        <v>110</v>
      </c>
      <c r="C4" s="4">
        <f t="shared" ref="C4:F4" si="0">C3-C2</f>
        <v>25</v>
      </c>
      <c r="D4" s="4">
        <f t="shared" si="0"/>
        <v>10</v>
      </c>
      <c r="E4" s="4">
        <f t="shared" si="0"/>
        <v>10</v>
      </c>
      <c r="F4" s="4">
        <f t="shared" si="0"/>
        <v>4</v>
      </c>
    </row>
    <row r="5" spans="1:6" ht="18.75" x14ac:dyDescent="0.3">
      <c r="A5" s="4" t="s">
        <v>119</v>
      </c>
      <c r="B5" s="4" t="str">
        <f t="shared" ref="B5:F5" si="1">IF(B4&lt;=0, "ANO", "NE")</f>
        <v>NE</v>
      </c>
      <c r="C5" s="4" t="str">
        <f t="shared" si="1"/>
        <v>NE</v>
      </c>
      <c r="D5" s="4" t="str">
        <f t="shared" si="1"/>
        <v>NE</v>
      </c>
      <c r="E5" s="4" t="str">
        <f t="shared" si="1"/>
        <v>NE</v>
      </c>
      <c r="F5" s="4" t="str">
        <f t="shared" si="1"/>
        <v>NE</v>
      </c>
    </row>
    <row r="8" spans="1:6" x14ac:dyDescent="0.25">
      <c r="A8" s="6" t="s">
        <v>131</v>
      </c>
      <c r="B8">
        <f>6+1+3+2+2+3+3+3+2</f>
        <v>25</v>
      </c>
    </row>
    <row r="9" spans="1:6" x14ac:dyDescent="0.25">
      <c r="A9" s="6" t="s">
        <v>130</v>
      </c>
      <c r="B9">
        <f>SUM(B2:F2)</f>
        <v>0</v>
      </c>
    </row>
    <row r="10" spans="1:6" x14ac:dyDescent="0.25">
      <c r="B10">
        <f>B9+B8</f>
        <v>25</v>
      </c>
    </row>
  </sheetData>
  <conditionalFormatting sqref="B4:F4">
    <cfRule type="cellIs" dxfId="5" priority="3" stopIfTrue="1" operator="lessThan">
      <formula>0</formula>
    </cfRule>
    <cfRule type="cellIs" dxfId="4" priority="4" stopIfTrue="1" operator="equal">
      <formula>0</formula>
    </cfRule>
    <cfRule type="cellIs" dxfId="3" priority="5" operator="lessThan">
      <formula>B$3 / 2</formula>
    </cfRule>
    <cfRule type="cellIs" dxfId="2" priority="6" operator="greaterThanOrEqual">
      <formula>B$3 / 2</formula>
    </cfRule>
  </conditionalFormatting>
  <conditionalFormatting sqref="B5:F5">
    <cfRule type="cellIs" dxfId="1" priority="1" operator="equal">
      <formula>"NE"</formula>
    </cfRule>
    <cfRule type="cellIs" dxfId="0" priority="2" operator="equal">
      <formula>"ANO"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List1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Dominik Smola</cp:lastModifiedBy>
  <dcterms:created xsi:type="dcterms:W3CDTF">2025-07-01T12:55:09Z</dcterms:created>
  <dcterms:modified xsi:type="dcterms:W3CDTF">2025-07-02T15:45:59Z</dcterms:modified>
  <cp:category/>
</cp:coreProperties>
</file>